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Obligaciones" sheetId="1" r:id="rId1"/>
    <sheet name="Amortización" sheetId="2" r:id="rId2"/>
    <sheet name="Indicadore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<sst xmlns="http://schemas.openxmlformats.org/spreadsheetml/2006/main" count="52" uniqueCount="43">
  <si>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</si>
  <si>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</si>
  <si>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</si>
  <si>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</si>
  <si>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</si>
  <si>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</si>
  <si>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</si>
  <si>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</si>
  <si>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</si>
  <si>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</si>
  <si>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</si>
  <si>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</si>
  <si>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</si>
  <si>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</si>
  <si>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</si>
  <si>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</si>
  <si>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</si>
  <si>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</si>
  <si>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</si>
  <si>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</si>
  <si>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</si>
  <si>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</si>
  <si>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</si>
  <si>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</si>
  <si>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</si>
  <si>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</si>
  <si>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</si>
  <si>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</si>
  <si>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</si>
  <si>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</si>
  <si>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</si>
  <si>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</si>
  <si>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</si>
  <si>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</si>
  <si>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</si>
  <si>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</si>
  <si>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</si>
  <si>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</si>
  <si>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2016</t>
  </si>
  <si>
    <t>Deuda Pública Bruta Total al 31 de diciembre del año 2016</t>
  </si>
  <si>
    <t>Deuda Pública Bruta Total  descontando la amortización de Banobras al 30 septiembre  2017</t>
  </si>
  <si>
    <t>Octubre-Diciembre 2017</t>
  </si>
  <si>
    <t>Deuda Pública Bruta Total al 30 de 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</si>
</sst>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3" fontId="7" fillId="0" borderId="2" xfId="2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3" fontId="7" fillId="0" borderId="3" xfId="20" applyFont="1" applyBorder="1" applyAlignment="1">
      <alignment horizontal="center" vertical="center" wrapText="1"/>
    </xf>
    <xf numFmtId="43" fontId="7" fillId="0" borderId="4" xfId="2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6" xfId="2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3" fontId="7" fillId="0" borderId="6" xfId="20" applyFont="1" applyBorder="1" applyAlignment="1">
      <alignment horizontal="center" vertical="center" wrapText="1"/>
    </xf>
    <xf numFmtId="43" fontId="7" fillId="0" borderId="7" xfId="2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44" fontId="7" fillId="0" borderId="10" xfId="2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4" fontId="8" fillId="0" borderId="12" xfId="21" applyFont="1" applyBorder="1" applyAlignment="1">
      <alignment vertical="center"/>
    </xf>
    <xf numFmtId="44" fontId="8" fillId="0" borderId="13" xfId="21" applyFont="1" applyBorder="1" applyAlignment="1">
      <alignment vertical="center"/>
    </xf>
    <xf numFmtId="10" fontId="7" fillId="0" borderId="14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5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17" xfId="0" applyFont="1" applyFill="1" applyBorder="1" applyAlignment="1">
      <alignment horizontal="center" wrapText="1" readingOrder="1"/>
    </xf>
    <xf numFmtId="0" fontId="9" fillId="2" borderId="18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7" fillId="0" borderId="9" xfId="21" applyFont="1" applyBorder="1"/>
    <xf numFmtId="8" fontId="8" fillId="0" borderId="9" xfId="21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4" fontId="7" fillId="0" borderId="9" xfId="21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44" fontId="8" fillId="0" borderId="19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4" fontId="7" fillId="0" borderId="9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43" fontId="7" fillId="0" borderId="9" xfId="0" applyNumberFormat="1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10" fontId="7" fillId="0" borderId="20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22" xfId="20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43" fontId="7" fillId="0" borderId="19" xfId="0" applyNumberFormat="1" applyFont="1" applyBorder="1" applyAlignment="1">
      <alignment vertical="center"/>
    </xf>
    <xf numFmtId="10" fontId="7" fillId="0" borderId="23" xfId="22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219075</xdr:colOff>
      <xdr:row>4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00025"/>
          <a:ext cx="1743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3</xdr:row>
      <xdr:rowOff>38100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1476375</xdr:colOff>
      <xdr:row>3</xdr:row>
      <xdr:rowOff>47625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781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A2" sqref="A2:J2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</row>
    <row r="3" spans="1:10" ht="30.75" customHeight="1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</row>
    <row r="4" spans="1:10" ht="19.8" customHeight="1">
      <c r="A4" s="7" t="s">
        <v>41</v>
      </c>
      <c r="B4" s="7"/>
      <c r="C4" s="7"/>
      <c r="D4" s="7"/>
      <c r="E4" s="7"/>
      <c r="F4" s="7"/>
      <c r="G4" s="7"/>
      <c r="H4" s="7"/>
      <c r="I4" s="7"/>
      <c r="J4" s="7"/>
    </row>
    <row r="5" spans="1:10" ht="63" customHeight="1">
      <c r="A5" s="8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9" t="s">
        <v>15</v>
      </c>
      <c r="H5" s="11" t="s">
        <v>16</v>
      </c>
      <c r="I5" s="12" t="s">
        <v>17</v>
      </c>
      <c r="J5" s="13"/>
    </row>
    <row r="6" spans="1:10" ht="21" thickBot="1">
      <c r="A6" s="14"/>
      <c r="B6" s="15"/>
      <c r="C6" s="15"/>
      <c r="D6" s="15"/>
      <c r="E6" s="15"/>
      <c r="F6" s="16"/>
      <c r="G6" s="15"/>
      <c r="H6" s="17"/>
      <c r="I6" s="18" t="s">
        <v>18</v>
      </c>
      <c r="J6" s="19" t="s">
        <v>19</v>
      </c>
    </row>
    <row r="7" spans="1:10" ht="31.5" customHeight="1">
      <c r="A7" s="20" t="s">
        <v>20</v>
      </c>
      <c r="B7" s="21" t="s">
        <v>28</v>
      </c>
      <c r="C7" s="21" t="s">
        <v>22</v>
      </c>
      <c r="D7" s="22" t="s">
        <v>23</v>
      </c>
      <c r="E7" s="23" t="s">
        <v>24</v>
      </c>
      <c r="F7" s="24">
        <v>540000000</v>
      </c>
      <c r="G7" s="23" t="s">
        <v>37</v>
      </c>
      <c r="H7" s="24">
        <v>495000000</v>
      </c>
      <c r="I7" s="24">
        <v>45000000</v>
      </c>
      <c r="J7" s="25">
        <f>I7*1/H7</f>
        <v>0.09090909090909091</v>
      </c>
    </row>
    <row r="8" spans="1:10" ht="30.75" customHeight="1">
      <c r="A8" s="20" t="s">
        <v>20</v>
      </c>
      <c r="B8" s="21" t="s">
        <v>21</v>
      </c>
      <c r="C8" s="21" t="s">
        <v>25</v>
      </c>
      <c r="D8" s="22" t="s">
        <v>26</v>
      </c>
      <c r="E8" s="23" t="s">
        <v>27</v>
      </c>
      <c r="F8" s="24">
        <v>609801665.27</v>
      </c>
      <c r="G8" s="23" t="s">
        <v>37</v>
      </c>
      <c r="H8" s="24">
        <v>544828613.6721059</v>
      </c>
      <c r="I8" s="24">
        <v>64973051.59789403</v>
      </c>
      <c r="J8" s="25">
        <f>I8*1/H8</f>
        <v>0.1192541103154996</v>
      </c>
    </row>
    <row r="9" spans="1:10" ht="30.75" customHeight="1">
      <c r="A9" s="20" t="s">
        <v>20</v>
      </c>
      <c r="B9" s="21" t="s">
        <v>28</v>
      </c>
      <c r="C9" s="21" t="s">
        <v>29</v>
      </c>
      <c r="D9" s="22" t="s">
        <v>26</v>
      </c>
      <c r="E9" s="22" t="s">
        <v>30</v>
      </c>
      <c r="F9" s="26">
        <v>255769230</v>
      </c>
      <c r="G9" s="23" t="s">
        <v>37</v>
      </c>
      <c r="H9" s="24">
        <v>233823970</v>
      </c>
      <c r="I9" s="24">
        <v>21945260</v>
      </c>
      <c r="J9" s="25">
        <f>I9*1/H9</f>
        <v>0.09385376529189886</v>
      </c>
    </row>
    <row r="10" spans="1:10" ht="28.5" customHeight="1" thickBot="1">
      <c r="A10" s="27"/>
      <c r="B10" s="28"/>
      <c r="C10" s="28"/>
      <c r="D10" s="28"/>
      <c r="E10" s="28"/>
      <c r="F10" s="29">
        <f>SUM(F7:F9)</f>
        <v>1405570895.27</v>
      </c>
      <c r="G10" s="28"/>
      <c r="H10" s="30">
        <f>SUM(H7:H9)</f>
        <v>1273652583.6721058</v>
      </c>
      <c r="I10" s="30">
        <f>SUM(I7:I9)</f>
        <v>131918311.59789403</v>
      </c>
      <c r="J10" s="31">
        <f>I10*1/H10</f>
        <v>0.10357479998003569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view="pageBreakPreview" zoomScaleSheetLayoutView="100" workbookViewId="0" topLeftCell="A1">
      <selection activeCell="A12" sqref="A12:E12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2" spans="1:6" ht="15">
      <c r="A2" s="32"/>
      <c r="B2" s="32"/>
      <c r="C2" s="32"/>
      <c r="D2" s="32"/>
      <c r="E2" s="32"/>
      <c r="F2" s="32"/>
    </row>
    <row r="3" spans="1:6" ht="15">
      <c r="A3" s="32"/>
      <c r="B3" s="32"/>
      <c r="C3" s="32"/>
      <c r="D3" s="32"/>
      <c r="E3" s="32"/>
      <c r="F3" s="32"/>
    </row>
    <row r="4" spans="1:6" ht="15.75" thickBot="1">
      <c r="A4" s="32"/>
      <c r="B4" s="32"/>
      <c r="C4" s="32"/>
      <c r="D4" s="32"/>
      <c r="E4" s="32"/>
      <c r="F4" s="32"/>
    </row>
    <row r="5" spans="1:6" ht="15" thickBot="1">
      <c r="A5" s="33" t="s">
        <v>0</v>
      </c>
      <c r="B5" s="34"/>
      <c r="C5" s="34"/>
      <c r="D5" s="34"/>
      <c r="E5" s="35"/>
      <c r="F5" s="36" t="s">
        <v>1</v>
      </c>
    </row>
    <row r="6" spans="1:6" ht="22.5" customHeight="1">
      <c r="A6" s="37" t="s">
        <v>39</v>
      </c>
      <c r="B6" s="38"/>
      <c r="C6" s="38"/>
      <c r="D6" s="38"/>
      <c r="E6" s="38"/>
      <c r="F6" s="39">
        <v>1339899489.91</v>
      </c>
    </row>
    <row r="7" spans="1:6" ht="22.5" customHeight="1">
      <c r="A7" s="37" t="s">
        <v>42</v>
      </c>
      <c r="B7" s="38"/>
      <c r="C7" s="38"/>
      <c r="D7" s="38"/>
      <c r="E7" s="38"/>
      <c r="F7" s="40">
        <v>1290472199.88</v>
      </c>
    </row>
    <row r="8" spans="1:6" ht="23.25" customHeight="1">
      <c r="A8" s="41" t="s">
        <v>2</v>
      </c>
      <c r="B8" s="42"/>
      <c r="C8" s="42"/>
      <c r="D8" s="42"/>
      <c r="E8" s="42"/>
      <c r="F8" s="39">
        <v>6937876.63835296</v>
      </c>
    </row>
    <row r="9" spans="1:6" ht="23.25" customHeight="1">
      <c r="A9" s="41" t="s">
        <v>3</v>
      </c>
      <c r="B9" s="42"/>
      <c r="C9" s="42"/>
      <c r="D9" s="42"/>
      <c r="E9" s="42"/>
      <c r="F9" s="39">
        <f>F7-F8</f>
        <v>1283534323.2416472</v>
      </c>
    </row>
    <row r="10" spans="1:6" ht="19.5" customHeight="1">
      <c r="A10" s="43" t="s">
        <v>4</v>
      </c>
      <c r="B10" s="44"/>
      <c r="C10" s="44"/>
      <c r="D10" s="44"/>
      <c r="E10" s="44"/>
      <c r="F10" s="45">
        <v>2381740</v>
      </c>
    </row>
    <row r="11" spans="1:6" ht="20.25" customHeight="1">
      <c r="A11" s="41" t="s">
        <v>5</v>
      </c>
      <c r="B11" s="42"/>
      <c r="C11" s="42"/>
      <c r="D11" s="42"/>
      <c r="E11" s="42"/>
      <c r="F11" s="45">
        <f>F9-F10</f>
        <v>1281152583.2416472</v>
      </c>
    </row>
    <row r="12" spans="1:6" ht="20.25" customHeight="1">
      <c r="A12" s="41" t="s">
        <v>6</v>
      </c>
      <c r="B12" s="42"/>
      <c r="C12" s="42"/>
      <c r="D12" s="42"/>
      <c r="E12" s="42"/>
      <c r="F12" s="45">
        <v>7500000</v>
      </c>
    </row>
    <row r="13" spans="1:6" ht="25.5" customHeight="1" thickBot="1">
      <c r="A13" s="46" t="s">
        <v>40</v>
      </c>
      <c r="B13" s="47"/>
      <c r="C13" s="47"/>
      <c r="D13" s="47"/>
      <c r="E13" s="47"/>
      <c r="F13" s="48">
        <f>F11-F12</f>
        <v>1273652583.2416472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8"/>
  <sheetViews>
    <sheetView showGridLines="0" view="pageBreakPreview" zoomScaleSheetLayoutView="100" workbookViewId="0" topLeftCell="A1">
      <selection activeCell="B12" sqref="B12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">
      <c r="B1" s="32"/>
      <c r="C1" s="32"/>
    </row>
    <row r="2" spans="2:3" ht="15">
      <c r="B2" s="32"/>
      <c r="C2" s="32"/>
    </row>
    <row r="3" spans="2:3" ht="15">
      <c r="B3" s="32"/>
      <c r="C3" s="32"/>
    </row>
    <row r="4" spans="2:3" ht="15" thickBot="1">
      <c r="B4" s="49"/>
      <c r="C4" s="49"/>
    </row>
    <row r="5" spans="2:3" ht="15" thickBot="1">
      <c r="B5" s="50"/>
      <c r="C5" s="51" t="s">
        <v>38</v>
      </c>
    </row>
    <row r="6" spans="2:3" ht="15">
      <c r="B6" s="52" t="s">
        <v>31</v>
      </c>
      <c r="C6" s="53">
        <v>118503000000</v>
      </c>
    </row>
    <row r="7" spans="2:3" ht="15" thickBot="1">
      <c r="B7" s="54" t="s">
        <v>32</v>
      </c>
      <c r="C7" s="55">
        <f>+Amortización!F13</f>
        <v>1273652583.2416472</v>
      </c>
    </row>
    <row r="8" spans="2:4" ht="15" thickBot="1">
      <c r="B8" s="56" t="s">
        <v>33</v>
      </c>
      <c r="C8" s="57">
        <f>C7/C6</f>
        <v>0.0107478509678375</v>
      </c>
      <c r="D8" s="3"/>
    </row>
    <row r="9" spans="2:3" ht="15">
      <c r="B9" s="49"/>
      <c r="C9" s="32"/>
    </row>
    <row r="10" spans="2:3" ht="15">
      <c r="B10" s="49"/>
      <c r="C10" s="32"/>
    </row>
    <row r="11" spans="2:4" ht="15">
      <c r="B11" s="49" t="s">
        <v>34</v>
      </c>
      <c r="C11" s="49"/>
      <c r="D11" s="1"/>
    </row>
    <row r="12" spans="2:4" ht="15">
      <c r="B12" s="58" t="s">
        <v>36</v>
      </c>
      <c r="C12" s="59"/>
      <c r="D12" s="6"/>
    </row>
    <row r="13" spans="2:4" ht="15">
      <c r="B13" s="59"/>
      <c r="C13" s="59"/>
      <c r="D13" s="6"/>
    </row>
    <row r="14" spans="2:3" ht="15" thickBot="1">
      <c r="B14" s="49"/>
      <c r="C14" s="32"/>
    </row>
    <row r="15" spans="2:3" ht="15" thickBot="1">
      <c r="B15" s="60"/>
      <c r="C15" s="51" t="s">
        <v>38</v>
      </c>
    </row>
    <row r="16" spans="2:4" ht="15">
      <c r="B16" s="52" t="s">
        <v>35</v>
      </c>
      <c r="C16" s="61">
        <v>1370388709.32</v>
      </c>
      <c r="D16" s="5"/>
    </row>
    <row r="17" spans="2:3" ht="15" thickBot="1">
      <c r="B17" s="62" t="s">
        <v>32</v>
      </c>
      <c r="C17" s="63">
        <f>C7</f>
        <v>1273652583.2416472</v>
      </c>
    </row>
    <row r="18" spans="2:3" ht="15" thickBot="1">
      <c r="B18" s="56" t="s">
        <v>33</v>
      </c>
      <c r="C18" s="64">
        <f>C17/C16</f>
        <v>0.9294097175345569</v>
      </c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</sheetData>
  <conditionalFormatting sqref="C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" right="0.7" top="0.75" bottom="0.75" header="0.3" footer="0.3"/>
  <pageSetup fitToHeight="0" fitToWidth="1"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2018-01-30T21:23:21Z</dcterms:modified>
  <cp:category/>
  <cp:version/>
  <cp:contentType/>
  <cp:contentStatus/>
</cp:coreProperties>
</file>